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xr2:uid="{00000000-000D-0000-FFFF-FFFF00000000}"/>
  </bookViews>
  <sheets>
    <sheet name="Условие" sheetId="5" r:id="rId1"/>
    <sheet name="Решение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19" i="3"/>
  <c r="B29" i="3"/>
  <c r="B25" i="3"/>
  <c r="B26" i="3"/>
  <c r="B27" i="3"/>
  <c r="B28" i="3"/>
  <c r="B24" i="3"/>
  <c r="B13" i="3"/>
  <c r="B14" i="3"/>
  <c r="B15" i="3"/>
  <c r="B16" i="3"/>
  <c r="B12" i="3"/>
  <c r="E25" i="3" l="1"/>
  <c r="E26" i="3"/>
  <c r="E27" i="3"/>
  <c r="E28" i="3"/>
  <c r="E29" i="3"/>
  <c r="E24" i="3"/>
  <c r="C25" i="3"/>
  <c r="C26" i="3"/>
  <c r="C27" i="3"/>
  <c r="C28" i="3"/>
  <c r="C29" i="3"/>
  <c r="C24" i="3"/>
  <c r="C13" i="3"/>
  <c r="C14" i="3"/>
  <c r="C15" i="3"/>
  <c r="C16" i="3"/>
  <c r="C12" i="3"/>
  <c r="E13" i="3"/>
  <c r="E14" i="3"/>
  <c r="E15" i="3"/>
  <c r="E16" i="3"/>
  <c r="E12" i="3"/>
  <c r="D29" i="3" l="1"/>
  <c r="D28" i="3"/>
  <c r="D27" i="3"/>
  <c r="D26" i="3"/>
  <c r="D25" i="3"/>
  <c r="D24" i="3"/>
  <c r="D16" i="3"/>
  <c r="D15" i="3"/>
  <c r="D14" i="3"/>
  <c r="D13" i="3"/>
  <c r="E17" i="3"/>
  <c r="D12" i="3"/>
  <c r="E30" i="3" l="1"/>
  <c r="D17" i="3"/>
  <c r="F17" i="3" s="1"/>
  <c r="D30" i="3"/>
  <c r="G14" i="3" l="1"/>
  <c r="H14" i="3" s="1"/>
  <c r="G16" i="3"/>
  <c r="H16" i="3" s="1"/>
  <c r="G12" i="3"/>
  <c r="H12" i="3" s="1"/>
  <c r="G13" i="3"/>
  <c r="H13" i="3" s="1"/>
  <c r="G15" i="3"/>
  <c r="H15" i="3" s="1"/>
  <c r="F30" i="3"/>
  <c r="G26" i="3" l="1"/>
  <c r="H26" i="3" s="1"/>
  <c r="G27" i="3"/>
  <c r="H27" i="3" s="1"/>
  <c r="G28" i="3"/>
  <c r="H28" i="3" s="1"/>
  <c r="G29" i="3"/>
  <c r="H29" i="3" s="1"/>
  <c r="G25" i="3"/>
  <c r="H25" i="3" s="1"/>
  <c r="G24" i="3"/>
  <c r="H24" i="3" s="1"/>
  <c r="H17" i="3"/>
  <c r="H30" i="3" l="1"/>
</calcChain>
</file>

<file path=xl/sharedStrings.xml><?xml version="1.0" encoding="utf-8"?>
<sst xmlns="http://schemas.openxmlformats.org/spreadsheetml/2006/main" count="35" uniqueCount="19">
  <si>
    <t>Баллы 2</t>
  </si>
  <si>
    <t>Рисковая требуемая ставка доходности</t>
  </si>
  <si>
    <t>Безрисковая ставка доходности</t>
  </si>
  <si>
    <t>Номер периода</t>
  </si>
  <si>
    <t>Дисконт-фактор рисковый</t>
  </si>
  <si>
    <t>PV</t>
  </si>
  <si>
    <t>Дисконт-фактор безрисковый</t>
  </si>
  <si>
    <t>ANPV</t>
  </si>
  <si>
    <t>PV от ANPV</t>
  </si>
  <si>
    <t>Дисконтированный ANPV</t>
  </si>
  <si>
    <t>Сумма, дающая ежегодный доход, равный ANPV</t>
  </si>
  <si>
    <t>Надежный эквивалент денежного потока</t>
  </si>
  <si>
    <t>Сумма арендной платы от мелких арендаторов, долл. в год</t>
  </si>
  <si>
    <t>Срок, лет</t>
  </si>
  <si>
    <t>Компания построила Торговый центр с намерением сдать в аренду многим мелким арендаторам. Предполагаемая сумма арендной платы - 5 млн. долл. в год на ближайшие 5 лет. Глобальная компания Auchan предложила арендовать весь центр и предоставить банковскую гарантию арендных платежей на тот же срок. Но потребовала скидку с арендной платы. Требуемые ставки доходности на рынке: рисковая - 12% годовых, безрисковая - 6%. Какую максимальную скидку можно предоставить?</t>
  </si>
  <si>
    <t>Через 5 лет Компания предполагала продать Торговый центр за 15 млн. долл. Auchan предложил включить выкупную цену в регулярные арендные платежи. Какой должна быть годовая арендная плата, чтобы компенсировать выкуп центра?</t>
  </si>
  <si>
    <t>Сумма предполагаемой продажи здания через 5 лет, долл.</t>
  </si>
  <si>
    <t>Годовая арендная плата со скидкой</t>
  </si>
  <si>
    <t>Годовая арендная плата со скидкой, включающая цену выкупа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</si>
</sst>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0" fillId="0" borderId="0" xfId="0" applyBorder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121920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9624D75A-8906-4D97-8F68-6EA0A2877ABE}"/>
            </a:ext>
          </a:extLst>
        </xdr:cNvPr>
        <xdr:cNvSpPr>
          <a:spLocks noChangeAspect="1" noChangeArrowheads="1"/>
        </xdr:cNvSpPr>
      </xdr:nvSpPr>
      <xdr:spPr bwMode="auto">
        <a:xfrm>
          <a:off x="5920740" y="540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121920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3060EC22-39E2-46DA-A216-F0713E406F86}"/>
            </a:ext>
          </a:extLst>
        </xdr:cNvPr>
        <xdr:cNvSpPr>
          <a:spLocks noChangeAspect="1" noChangeArrowheads="1"/>
        </xdr:cNvSpPr>
      </xdr:nvSpPr>
      <xdr:spPr bwMode="auto">
        <a:xfrm>
          <a:off x="5920740" y="540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762000</xdr:colOff>
      <xdr:row>3</xdr:row>
      <xdr:rowOff>792480</xdr:rowOff>
    </xdr:from>
    <xdr:to>
      <xdr:col>8</xdr:col>
      <xdr:colOff>213360</xdr:colOff>
      <xdr:row>8</xdr:row>
      <xdr:rowOff>43693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0D37D76-844A-41CB-9344-BA92BEE8B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160" y="2461260"/>
          <a:ext cx="2674620" cy="97333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5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121BA74C-97F2-43A9-A118-BB0F62A051AB}"/>
            </a:ext>
          </a:extLst>
        </xdr:cNvPr>
        <xdr:cNvSpPr>
          <a:spLocks noChangeAspect="1" noChangeArrowheads="1"/>
        </xdr:cNvSpPr>
      </xdr:nvSpPr>
      <xdr:spPr bwMode="auto">
        <a:xfrm>
          <a:off x="5920740" y="829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6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D0121210-D5B2-4457-BE7A-1F8A691E2B60}"/>
            </a:ext>
          </a:extLst>
        </xdr:cNvPr>
        <xdr:cNvSpPr>
          <a:spLocks noChangeAspect="1" noChangeArrowheads="1"/>
        </xdr:cNvSpPr>
      </xdr:nvSpPr>
      <xdr:spPr bwMode="auto">
        <a:xfrm>
          <a:off x="5920740" y="829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18</xdr:row>
      <xdr:rowOff>114300</xdr:rowOff>
    </xdr:to>
    <xdr:sp macro="" textlink="">
      <xdr:nvSpPr>
        <xdr:cNvPr id="1027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1E3B3839-91BA-47F6-ABD4-7F48F95FEA9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065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18</xdr:row>
      <xdr:rowOff>114300</xdr:rowOff>
    </xdr:to>
    <xdr:sp macro="" textlink="">
      <xdr:nvSpPr>
        <xdr:cNvPr id="1029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665AC149-8D7D-4C07-9E10-00B6D391C9D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699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762000</xdr:colOff>
      <xdr:row>3</xdr:row>
      <xdr:rowOff>792480</xdr:rowOff>
    </xdr:from>
    <xdr:to>
      <xdr:col>8</xdr:col>
      <xdr:colOff>213360</xdr:colOff>
      <xdr:row>8</xdr:row>
      <xdr:rowOff>43693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328EF03-CE21-4671-8A9B-A2BE6BDCA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160" y="2461260"/>
          <a:ext cx="2674620" cy="97333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29</xdr:row>
      <xdr:rowOff>0</xdr:rowOff>
    </xdr:from>
    <xdr:ext cx="304800" cy="304800"/>
    <xdr:sp macro="" textlink="">
      <xdr:nvSpPr>
        <xdr:cNvPr id="1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042D7B2E-667A-4C74-BD1E-2F7F5297E8DE}"/>
            </a:ext>
          </a:extLst>
        </xdr:cNvPr>
        <xdr:cNvSpPr>
          <a:spLocks noChangeAspect="1" noChangeArrowheads="1"/>
        </xdr:cNvSpPr>
      </xdr:nvSpPr>
      <xdr:spPr bwMode="auto">
        <a:xfrm>
          <a:off x="5920740" y="540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4800"/>
    <xdr:sp macro="" textlink="">
      <xdr:nvSpPr>
        <xdr:cNvPr id="1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CF311143-F316-4FB3-9B77-CD0590DC15B7}"/>
            </a:ext>
          </a:extLst>
        </xdr:cNvPr>
        <xdr:cNvSpPr>
          <a:spLocks noChangeAspect="1" noChangeArrowheads="1"/>
        </xdr:cNvSpPr>
      </xdr:nvSpPr>
      <xdr:spPr bwMode="auto">
        <a:xfrm>
          <a:off x="5920740" y="540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0D2CB-8ED7-40EF-B7B8-36D3F02BFF93}">
  <dimension ref="A1:O10"/>
  <sheetViews>
    <sheetView tabSelected="1" workbookViewId="0">
      <selection activeCell="B12" sqref="B12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0</v>
      </c>
    </row>
    <row r="2" spans="1:15" ht="46.5" customHeight="1" thickBot="1" x14ac:dyDescent="0.35">
      <c r="A2" s="18" t="s">
        <v>11</v>
      </c>
      <c r="B2" s="19"/>
      <c r="C2" s="19"/>
      <c r="D2" s="19"/>
      <c r="E2" s="16"/>
      <c r="F2" s="17"/>
    </row>
    <row r="3" spans="1:15" ht="63.6" customHeight="1" thickBot="1" x14ac:dyDescent="0.35">
      <c r="A3" s="7" t="s">
        <v>14</v>
      </c>
      <c r="B3" s="8"/>
      <c r="C3" s="8"/>
      <c r="D3" s="8"/>
      <c r="E3" s="8"/>
      <c r="F3" s="9"/>
      <c r="I3" s="4"/>
      <c r="J3" s="4"/>
      <c r="K3" s="4"/>
      <c r="L3" s="4"/>
      <c r="M3" s="4"/>
      <c r="N3" s="4"/>
      <c r="O3" s="4"/>
    </row>
    <row r="4" spans="1:15" ht="63.6" customHeight="1" thickBot="1" x14ac:dyDescent="0.35">
      <c r="A4" s="7" t="s">
        <v>15</v>
      </c>
      <c r="B4" s="8"/>
      <c r="C4" s="8"/>
      <c r="D4" s="8"/>
      <c r="E4" s="8"/>
      <c r="F4" s="9"/>
      <c r="I4" s="4"/>
      <c r="J4" s="4"/>
      <c r="K4" s="4"/>
      <c r="L4" s="4"/>
      <c r="M4" s="4"/>
      <c r="N4" s="4"/>
      <c r="O4" s="4"/>
    </row>
    <row r="5" spans="1:15" ht="28.8" x14ac:dyDescent="0.3">
      <c r="A5" s="10" t="s">
        <v>12</v>
      </c>
      <c r="B5" s="13">
        <v>5000000</v>
      </c>
    </row>
    <row r="6" spans="1:15" x14ac:dyDescent="0.3">
      <c r="A6" s="1" t="s">
        <v>13</v>
      </c>
      <c r="B6" s="1">
        <v>5</v>
      </c>
    </row>
    <row r="7" spans="1:15" x14ac:dyDescent="0.3">
      <c r="A7" s="10" t="s">
        <v>1</v>
      </c>
      <c r="B7" s="11">
        <v>0.12</v>
      </c>
    </row>
    <row r="8" spans="1:15" x14ac:dyDescent="0.3">
      <c r="A8" s="10" t="s">
        <v>2</v>
      </c>
      <c r="B8" s="11">
        <v>0.06</v>
      </c>
    </row>
    <row r="9" spans="1:15" ht="28.8" x14ac:dyDescent="0.3">
      <c r="A9" s="10" t="s">
        <v>16</v>
      </c>
      <c r="B9" s="13">
        <v>15000000</v>
      </c>
    </row>
    <row r="10" spans="1:15" x14ac:dyDescent="0.3">
      <c r="B10" s="11"/>
    </row>
  </sheetData>
  <mergeCells count="3">
    <mergeCell ref="A2:D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EFCB-7796-432F-ACDE-2C8F5AAF9D55}">
  <dimension ref="A1:O31"/>
  <sheetViews>
    <sheetView topLeftCell="A12" workbookViewId="0">
      <selection activeCell="B32" sqref="B32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0</v>
      </c>
    </row>
    <row r="2" spans="1:15" ht="46.5" customHeight="1" thickBot="1" x14ac:dyDescent="0.35">
      <c r="A2" s="18" t="s">
        <v>11</v>
      </c>
      <c r="B2" s="19"/>
      <c r="C2" s="19"/>
      <c r="D2" s="19"/>
      <c r="E2" s="16"/>
      <c r="F2" s="17"/>
    </row>
    <row r="3" spans="1:15" ht="63.6" customHeight="1" thickBot="1" x14ac:dyDescent="0.35">
      <c r="A3" s="7" t="s">
        <v>14</v>
      </c>
      <c r="B3" s="8"/>
      <c r="C3" s="8"/>
      <c r="D3" s="8"/>
      <c r="E3" s="8"/>
      <c r="F3" s="9"/>
      <c r="I3" s="4"/>
      <c r="J3" s="4"/>
      <c r="K3" s="4"/>
      <c r="L3" s="4"/>
      <c r="M3" s="4"/>
      <c r="N3" s="4"/>
      <c r="O3" s="4"/>
    </row>
    <row r="4" spans="1:15" ht="63.6" customHeight="1" thickBot="1" x14ac:dyDescent="0.35">
      <c r="A4" s="7" t="s">
        <v>15</v>
      </c>
      <c r="B4" s="8"/>
      <c r="C4" s="8"/>
      <c r="D4" s="8"/>
      <c r="E4" s="8"/>
      <c r="F4" s="9"/>
      <c r="I4" s="4"/>
      <c r="J4" s="4"/>
      <c r="K4" s="4"/>
      <c r="L4" s="4"/>
      <c r="M4" s="4"/>
      <c r="N4" s="4"/>
      <c r="O4" s="4"/>
    </row>
    <row r="5" spans="1:15" ht="28.8" x14ac:dyDescent="0.3">
      <c r="A5" s="10" t="s">
        <v>12</v>
      </c>
      <c r="B5" s="13">
        <v>5000000</v>
      </c>
    </row>
    <row r="6" spans="1:15" x14ac:dyDescent="0.3">
      <c r="A6" s="1" t="s">
        <v>13</v>
      </c>
      <c r="B6" s="1">
        <v>5</v>
      </c>
    </row>
    <row r="7" spans="1:15" x14ac:dyDescent="0.3">
      <c r="A7" s="10" t="s">
        <v>1</v>
      </c>
      <c r="B7" s="11">
        <v>0.12</v>
      </c>
    </row>
    <row r="8" spans="1:15" x14ac:dyDescent="0.3">
      <c r="A8" s="10" t="s">
        <v>2</v>
      </c>
      <c r="B8" s="11">
        <v>0.06</v>
      </c>
    </row>
    <row r="9" spans="1:15" ht="28.8" x14ac:dyDescent="0.3">
      <c r="A9" s="10" t="s">
        <v>16</v>
      </c>
      <c r="B9" s="13">
        <v>15000000</v>
      </c>
    </row>
    <row r="10" spans="1:15" x14ac:dyDescent="0.3">
      <c r="B10" s="11"/>
    </row>
    <row r="11" spans="1:15" s="2" customFormat="1" ht="28.8" x14ac:dyDescent="0.3">
      <c r="A11" s="2" t="s">
        <v>3</v>
      </c>
      <c r="B11" s="5"/>
      <c r="C11" s="12" t="s">
        <v>4</v>
      </c>
      <c r="D11" s="2" t="s">
        <v>5</v>
      </c>
      <c r="E11" s="12" t="s">
        <v>6</v>
      </c>
      <c r="F11" s="2" t="s">
        <v>7</v>
      </c>
      <c r="G11" s="2" t="s">
        <v>8</v>
      </c>
      <c r="H11" s="12" t="s">
        <v>9</v>
      </c>
    </row>
    <row r="12" spans="1:15" x14ac:dyDescent="0.3">
      <c r="A12" s="2">
        <v>1</v>
      </c>
      <c r="B12" s="13">
        <f>$B$5</f>
        <v>5000000</v>
      </c>
      <c r="C12" s="14">
        <f>(1+$B$7)^-A12</f>
        <v>0.89285714285714279</v>
      </c>
      <c r="D12" s="13">
        <f>B12*C12</f>
        <v>4464285.7142857136</v>
      </c>
      <c r="E12" s="14">
        <f>(1+$B$8)^(-A12)</f>
        <v>0.94339622641509424</v>
      </c>
      <c r="G12" s="13">
        <f>$F$17</f>
        <v>4278804.4739835896</v>
      </c>
      <c r="H12" s="13">
        <f>G12*E12</f>
        <v>4036607.9943241407</v>
      </c>
    </row>
    <row r="13" spans="1:15" x14ac:dyDescent="0.3">
      <c r="A13" s="2">
        <v>2</v>
      </c>
      <c r="B13" s="13">
        <f t="shared" ref="B13:B16" si="0">$B$5</f>
        <v>5000000</v>
      </c>
      <c r="C13" s="14">
        <f t="shared" ref="C13:C16" si="1">(1+$B$7)^-A13</f>
        <v>0.79719387755102034</v>
      </c>
      <c r="D13" s="13">
        <f t="shared" ref="D13:D16" si="2">B13*C13</f>
        <v>3985969.3877551015</v>
      </c>
      <c r="E13" s="14">
        <f t="shared" ref="E13:E16" si="3">(1+$B$8)^(-A13)</f>
        <v>0.88999644001423983</v>
      </c>
      <c r="G13" s="13">
        <f t="shared" ref="G13:G16" si="4">$F$17</f>
        <v>4278804.4739835896</v>
      </c>
      <c r="H13" s="13">
        <f t="shared" ref="H13:H16" si="5">G13*E13</f>
        <v>3808120.749362397</v>
      </c>
    </row>
    <row r="14" spans="1:15" x14ac:dyDescent="0.3">
      <c r="A14" s="2">
        <v>3</v>
      </c>
      <c r="B14" s="13">
        <f t="shared" si="0"/>
        <v>5000000</v>
      </c>
      <c r="C14" s="14">
        <f t="shared" si="1"/>
        <v>0.71178024781341087</v>
      </c>
      <c r="D14" s="13">
        <f t="shared" si="2"/>
        <v>3558901.2390670544</v>
      </c>
      <c r="E14" s="14">
        <f t="shared" si="3"/>
        <v>0.8396192830323016</v>
      </c>
      <c r="G14" s="13">
        <f t="shared" si="4"/>
        <v>4278804.4739835896</v>
      </c>
      <c r="H14" s="13">
        <f t="shared" si="5"/>
        <v>3592566.744681506</v>
      </c>
    </row>
    <row r="15" spans="1:15" x14ac:dyDescent="0.3">
      <c r="A15" s="2">
        <v>4</v>
      </c>
      <c r="B15" s="13">
        <f t="shared" si="0"/>
        <v>5000000</v>
      </c>
      <c r="C15" s="14">
        <f t="shared" si="1"/>
        <v>0.63551807840483121</v>
      </c>
      <c r="D15" s="13">
        <f t="shared" si="2"/>
        <v>3177590.3920241562</v>
      </c>
      <c r="E15" s="14">
        <f t="shared" si="3"/>
        <v>0.79209366323802044</v>
      </c>
      <c r="G15" s="13">
        <f t="shared" si="4"/>
        <v>4278804.4739835896</v>
      </c>
      <c r="H15" s="13">
        <f t="shared" si="5"/>
        <v>3389213.9100768925</v>
      </c>
    </row>
    <row r="16" spans="1:15" x14ac:dyDescent="0.3">
      <c r="A16" s="2">
        <v>5</v>
      </c>
      <c r="B16" s="13">
        <f t="shared" si="0"/>
        <v>5000000</v>
      </c>
      <c r="C16" s="14">
        <f t="shared" si="1"/>
        <v>0.56742685571859919</v>
      </c>
      <c r="D16" s="13">
        <f t="shared" si="2"/>
        <v>2837134.2785929958</v>
      </c>
      <c r="E16" s="14">
        <f t="shared" si="3"/>
        <v>0.74725817286605689</v>
      </c>
      <c r="G16" s="13">
        <f t="shared" si="4"/>
        <v>4278804.4739835896</v>
      </c>
      <c r="H16" s="13">
        <f t="shared" si="5"/>
        <v>3197371.6132800868</v>
      </c>
    </row>
    <row r="17" spans="1:8" x14ac:dyDescent="0.3">
      <c r="D17" s="15">
        <f>SUM(D12:D16)</f>
        <v>18023881.011725023</v>
      </c>
      <c r="E17" s="14">
        <f>SUM(E12:E16)</f>
        <v>4.2123637855657128</v>
      </c>
      <c r="F17" s="15">
        <f>D17/E17</f>
        <v>4278804.4739835896</v>
      </c>
      <c r="G17" s="13"/>
      <c r="H17" s="15">
        <f>SUM(H12:H16)</f>
        <v>18023881.011725023</v>
      </c>
    </row>
    <row r="18" spans="1:8" ht="15" thickBot="1" x14ac:dyDescent="0.35"/>
    <row r="19" spans="1:8" ht="36.6" thickBot="1" x14ac:dyDescent="0.35">
      <c r="A19" s="20" t="s">
        <v>17</v>
      </c>
      <c r="B19" s="21">
        <f>F17</f>
        <v>4278804.4739835896</v>
      </c>
    </row>
    <row r="20" spans="1:8" ht="18" x14ac:dyDescent="0.3">
      <c r="A20" s="6"/>
    </row>
    <row r="21" spans="1:8" ht="28.8" x14ac:dyDescent="0.3">
      <c r="A21" s="10" t="s">
        <v>10</v>
      </c>
      <c r="B21" s="13"/>
      <c r="D21" s="13"/>
    </row>
    <row r="23" spans="1:8" ht="28.8" x14ac:dyDescent="0.3">
      <c r="A23" s="2" t="s">
        <v>3</v>
      </c>
      <c r="B23" s="5"/>
      <c r="C23" s="12" t="s">
        <v>4</v>
      </c>
      <c r="D23" s="2" t="s">
        <v>5</v>
      </c>
      <c r="E23" s="12" t="s">
        <v>6</v>
      </c>
      <c r="F23" s="2" t="s">
        <v>7</v>
      </c>
      <c r="G23" s="2" t="s">
        <v>8</v>
      </c>
      <c r="H23" s="12" t="s">
        <v>9</v>
      </c>
    </row>
    <row r="24" spans="1:8" x14ac:dyDescent="0.3">
      <c r="A24" s="2">
        <v>1</v>
      </c>
      <c r="B24" s="13">
        <f>$B$5</f>
        <v>5000000</v>
      </c>
      <c r="C24" s="14">
        <f>(1+$B$7)^-A24</f>
        <v>0.89285714285714279</v>
      </c>
      <c r="D24" s="13">
        <f>B24*C24</f>
        <v>4464285.7142857136</v>
      </c>
      <c r="E24" s="14">
        <f>(1+$B$8)^(-A24)</f>
        <v>0.94339622641509424</v>
      </c>
      <c r="G24" s="13">
        <f>$F$30</f>
        <v>5210831.3649102086</v>
      </c>
      <c r="H24" s="13">
        <f>G24*E24</f>
        <v>4915878.646141706</v>
      </c>
    </row>
    <row r="25" spans="1:8" x14ac:dyDescent="0.3">
      <c r="A25" s="2">
        <v>2</v>
      </c>
      <c r="B25" s="13">
        <f t="shared" ref="B25:B28" si="6">$B$5</f>
        <v>5000000</v>
      </c>
      <c r="C25" s="14">
        <f t="shared" ref="C25:C29" si="7">(1+$B$7)^-A25</f>
        <v>0.79719387755102034</v>
      </c>
      <c r="D25" s="13">
        <f>B25*C25</f>
        <v>3985969.3877551015</v>
      </c>
      <c r="E25" s="14">
        <f t="shared" ref="E25:E29" si="8">(1+$B$8)^(-A25)</f>
        <v>0.88999644001423983</v>
      </c>
      <c r="G25" s="13">
        <f t="shared" ref="G25:G29" si="9">$F$30</f>
        <v>5210831.3649102086</v>
      </c>
      <c r="H25" s="13">
        <f t="shared" ref="H25:H29" si="10">G25*E25</f>
        <v>4637621.3642846281</v>
      </c>
    </row>
    <row r="26" spans="1:8" x14ac:dyDescent="0.3">
      <c r="A26" s="2">
        <v>3</v>
      </c>
      <c r="B26" s="13">
        <f t="shared" si="6"/>
        <v>5000000</v>
      </c>
      <c r="C26" s="14">
        <f t="shared" si="7"/>
        <v>0.71178024781341087</v>
      </c>
      <c r="D26" s="13">
        <f>B26*C26</f>
        <v>3558901.2390670544</v>
      </c>
      <c r="E26" s="14">
        <f t="shared" si="8"/>
        <v>0.8396192830323016</v>
      </c>
      <c r="G26" s="13">
        <f t="shared" si="9"/>
        <v>5210831.3649102086</v>
      </c>
      <c r="H26" s="13">
        <f t="shared" si="10"/>
        <v>4375114.4946081387</v>
      </c>
    </row>
    <row r="27" spans="1:8" x14ac:dyDescent="0.3">
      <c r="A27" s="2">
        <v>4</v>
      </c>
      <c r="B27" s="13">
        <f t="shared" si="6"/>
        <v>5000000</v>
      </c>
      <c r="C27" s="14">
        <f t="shared" si="7"/>
        <v>0.63551807840483121</v>
      </c>
      <c r="D27" s="13">
        <f>B27*C27</f>
        <v>3177590.3920241562</v>
      </c>
      <c r="E27" s="14">
        <f t="shared" si="8"/>
        <v>0.79209366323802044</v>
      </c>
      <c r="G27" s="13">
        <f t="shared" si="9"/>
        <v>5210831.3649102086</v>
      </c>
      <c r="H27" s="13">
        <f t="shared" si="10"/>
        <v>4127466.5043473011</v>
      </c>
    </row>
    <row r="28" spans="1:8" x14ac:dyDescent="0.3">
      <c r="A28" s="2">
        <v>5</v>
      </c>
      <c r="B28" s="13">
        <f t="shared" si="6"/>
        <v>5000000</v>
      </c>
      <c r="C28" s="14">
        <f t="shared" si="7"/>
        <v>0.56742685571859919</v>
      </c>
      <c r="D28" s="13">
        <f>B28*C28</f>
        <v>2837134.2785929958</v>
      </c>
      <c r="E28" s="14">
        <f t="shared" si="8"/>
        <v>0.74725817286605689</v>
      </c>
      <c r="G28" s="13">
        <f t="shared" si="9"/>
        <v>5210831.3649102086</v>
      </c>
      <c r="H28" s="13">
        <f t="shared" si="10"/>
        <v>3893836.3248559437</v>
      </c>
    </row>
    <row r="29" spans="1:8" x14ac:dyDescent="0.3">
      <c r="A29" s="2">
        <v>6</v>
      </c>
      <c r="B29" s="13">
        <f>B9</f>
        <v>15000000</v>
      </c>
      <c r="C29" s="14">
        <f t="shared" si="7"/>
        <v>0.50663112117732068</v>
      </c>
      <c r="D29" s="13">
        <f>B29*C29</f>
        <v>7599466.8176598102</v>
      </c>
      <c r="E29" s="14">
        <f t="shared" si="8"/>
        <v>0.70496054043967626</v>
      </c>
      <c r="G29" s="13">
        <f t="shared" si="9"/>
        <v>5210831.3649102086</v>
      </c>
      <c r="H29" s="13">
        <f t="shared" si="10"/>
        <v>3673430.4951471165</v>
      </c>
    </row>
    <row r="30" spans="1:8" ht="15" thickBot="1" x14ac:dyDescent="0.35">
      <c r="D30" s="15">
        <f>SUM(D24:D29)</f>
        <v>25623347.829384834</v>
      </c>
      <c r="E30" s="14">
        <f>SUM(E24:E29)</f>
        <v>4.9173243260053887</v>
      </c>
      <c r="F30" s="15">
        <f>D30/E30</f>
        <v>5210831.3649102086</v>
      </c>
      <c r="H30" s="15">
        <f>SUM(H24:H29)</f>
        <v>25623347.829384834</v>
      </c>
    </row>
    <row r="31" spans="1:8" ht="54.6" thickBot="1" x14ac:dyDescent="0.35">
      <c r="A31" s="20" t="s">
        <v>18</v>
      </c>
      <c r="B31" s="21">
        <f>F30</f>
        <v>5210831.3649102086</v>
      </c>
    </row>
  </sheetData>
  <mergeCells count="3">
    <mergeCell ref="A3:F3"/>
    <mergeCell ref="A2:D2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2018-02-06T11:07:33Z</dcterms:modified>
</cp:coreProperties>
</file>