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My dox\Курс Корпфин\Кейсы в классе\"/>
    </mc:Choice>
  </mc:AlternateContent>
  <xr:revisionPtr revIDLastSave="0" documentId="13_ncr:1_{2A1AE3F1-2029-40A3-B780-D3E6ADB27EEA}" xr6:coauthVersionLast="44" xr6:coauthVersionMax="44" xr10:uidLastSave="{00000000-0000-0000-0000-000000000000}"/>
  <bookViews>
    <workbookView xWindow="-98" yWindow="-98" windowWidth="19396" windowHeight="10395" activeTab="1" xr2:uid="{00000000-000D-0000-FFFF-FFFF00000000}"/>
  </bookViews>
  <sheets>
    <sheet name="Условие" sheetId="2" r:id="rId1"/>
    <sheet name="Решение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8" i="4" l="1"/>
  <c r="D13" i="4"/>
  <c r="D15" i="4"/>
  <c r="D12" i="4"/>
  <c r="B42" i="4"/>
  <c r="B36" i="4"/>
  <c r="B32" i="4"/>
  <c r="B25" i="4" l="1"/>
  <c r="B19" i="4"/>
  <c r="C15" i="4"/>
  <c r="C13" i="4"/>
  <c r="C12" i="4"/>
</calcChain>
</file>

<file path=xl/sharedStrings.xml><?xml version="1.0" encoding="utf-8"?>
<sst xmlns="http://schemas.openxmlformats.org/spreadsheetml/2006/main" count="66" uniqueCount="45">
  <si>
    <t>Баллы 5</t>
  </si>
  <si>
    <t>WACC unlevered</t>
  </si>
  <si>
    <t>Рыночная премия (Market risk premium)</t>
  </si>
  <si>
    <t>Безрисковая ставка (Risk-free rate)</t>
  </si>
  <si>
    <t>Бета компании ZZZ</t>
  </si>
  <si>
    <t>Ставка налога на прибыль</t>
  </si>
  <si>
    <t>Стоимость долга для ХХХ, % годовых</t>
  </si>
  <si>
    <t>Стоимость долга для ZZZ, % годовых</t>
  </si>
  <si>
    <t>ХХХ</t>
  </si>
  <si>
    <t>ZZZ</t>
  </si>
  <si>
    <t>Текущая структура капитала (DEBT/Equity):</t>
  </si>
  <si>
    <t xml:space="preserve"> 1/3</t>
  </si>
  <si>
    <t xml:space="preserve"> 2/3</t>
  </si>
  <si>
    <t>Будущая структура капитала (DEBT/Equity):</t>
  </si>
  <si>
    <t>Глобальная компания (XXX) планирует войти в новый сегмент бизнеса за счет привлечения дополнительного капитала. Эталонная компания (ZZZ) – фирма, работающая в этом же вновь осваиваемом сегменте рынка. XXX: D/E = 1/3, ZZZ: D/E = 2/3. После создания нового бизнес-подразделения соотношение долга и собственного капитала в XXX останется прежним D/E = 1/3 (или ¼ Debt + ¾ Equity). Стоимость заимствований для XXX = 10 % годовых. Стоимость заимствований для ZZZ = 12 % годовых. Market risk premium = 8.5 %, Rf = 8%, Налог = 40%, Beta = 1,5. Найти ставку дисконтирования, приемлемую для анализа прогнозного денежного потока компании ХХХ.</t>
  </si>
  <si>
    <t>Этап 1</t>
  </si>
  <si>
    <t>Определение требуемой доходности по собственному капиталу ZZZ из модели САРМ</t>
  </si>
  <si>
    <t>Этап 2</t>
  </si>
  <si>
    <t>ZZZ Re UNLEV (без долга)</t>
  </si>
  <si>
    <t>Это - оценка доходности собственного капитала при наличии долговой составляющей</t>
  </si>
  <si>
    <t>20,75% = Re UNLEV + (Re UNLEV - 12%) * (1- 40%) * (2/3)</t>
  </si>
  <si>
    <t>20,75% = Re UNLEV + (Re UNLEV - 12%) * 40%</t>
  </si>
  <si>
    <t>20,75% = Re UNLEV + Re UNLEV * 40% - 4,8%</t>
  </si>
  <si>
    <t>20,75% + 4,8% = Re UNLEV * 1,4</t>
  </si>
  <si>
    <t>25,55% = Re UNLEV * 1,4</t>
  </si>
  <si>
    <t>2.1. По модели Таггарта</t>
  </si>
  <si>
    <t>2.2. По модели Дамодорана</t>
  </si>
  <si>
    <t>20,75% = Re UNLEV * (1+ (1- 40%) * (2/3))</t>
  </si>
  <si>
    <t>20,75% = Re UNLEV * 1,4</t>
  </si>
  <si>
    <t>Выбираем максимальное значение требуемой доходности по собственному капиталу из полученных</t>
  </si>
  <si>
    <t>Этап 3</t>
  </si>
  <si>
    <t>Определение требуемой доходности по собственному капиталу ZZZ, очищенной от влияния долга, характерной для данного сегмента бизнеса</t>
  </si>
  <si>
    <t>Это - оценка доходности собственного капитала при нулевом долге, характерная для данного нового сегмента бизнеса</t>
  </si>
  <si>
    <t>ZZZ Re LEVERED</t>
  </si>
  <si>
    <t>Определение требуемой доходности по собственному капиталу XXX с учетом будущей структуры капитала</t>
  </si>
  <si>
    <t>Воспользуемся формулой Таггарта, поскольку она дала нам более пессимистический результат</t>
  </si>
  <si>
    <t>ХХХ Re LEVERED</t>
  </si>
  <si>
    <t>Этап 4</t>
  </si>
  <si>
    <t>Определение средневзвешенной стоимости капитала XXX с учетом рисков нового сегмента бизнеса</t>
  </si>
  <si>
    <r>
      <t xml:space="preserve">ХХХ Re LEVERED = ХХХ Re UNLEV + (XXX Re UNLEV - </t>
    </r>
    <r>
      <rPr>
        <b/>
        <sz val="12"/>
        <color theme="1"/>
        <rFont val="Calibri"/>
        <family val="2"/>
        <charset val="204"/>
        <scheme val="minor"/>
      </rPr>
      <t>XXX Rd</t>
    </r>
    <r>
      <rPr>
        <sz val="11"/>
        <color theme="1"/>
        <rFont val="Calibri"/>
        <family val="2"/>
        <charset val="204"/>
        <scheme val="minor"/>
      </rPr>
      <t>) * (1 - T) * (</t>
    </r>
    <r>
      <rPr>
        <b/>
        <sz val="12"/>
        <color theme="1"/>
        <rFont val="Calibri"/>
        <family val="2"/>
        <charset val="204"/>
        <scheme val="minor"/>
      </rPr>
      <t>D/E</t>
    </r>
    <r>
      <rPr>
        <sz val="11"/>
        <color theme="1"/>
        <rFont val="Calibri"/>
        <family val="2"/>
        <charset val="204"/>
        <scheme val="minor"/>
      </rPr>
      <t xml:space="preserve">) </t>
    </r>
  </si>
  <si>
    <r>
      <t xml:space="preserve">ХХХ Re LEVERED = 18,25% + (18,25% - </t>
    </r>
    <r>
      <rPr>
        <b/>
        <sz val="12"/>
        <color theme="1"/>
        <rFont val="Calibri"/>
        <family val="2"/>
        <charset val="204"/>
        <scheme val="minor"/>
      </rPr>
      <t>10%</t>
    </r>
    <r>
      <rPr>
        <sz val="11"/>
        <color theme="1"/>
        <rFont val="Calibri"/>
        <family val="2"/>
        <charset val="204"/>
        <scheme val="minor"/>
      </rPr>
      <t>) * (1 - 40%) * (</t>
    </r>
    <r>
      <rPr>
        <b/>
        <sz val="12"/>
        <color theme="1"/>
        <rFont val="Calibri"/>
        <family val="2"/>
        <charset val="204"/>
        <scheme val="minor"/>
      </rPr>
      <t>1/3</t>
    </r>
    <r>
      <rPr>
        <sz val="11"/>
        <color theme="1"/>
        <rFont val="Calibri"/>
        <family val="2"/>
        <charset val="204"/>
        <scheme val="minor"/>
      </rPr>
      <t xml:space="preserve">) </t>
    </r>
  </si>
  <si>
    <t>WACC XXX новый</t>
  </si>
  <si>
    <t>WACC XXX = 19,9% * (3/4) + 10% * (1 - 40%) * (1/4)</t>
  </si>
  <si>
    <t>Debt</t>
  </si>
  <si>
    <t>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</si>
</sst>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.0%"/>
    <numFmt numFmtId="166" formatCode="_-* #,##0.0\ _₽_-;\-* #,##0.0\ _₽_-;_-* &quot;-&quot;??\ _₽_-;_-@_-"/>
    <numFmt numFmtId="167" formatCode="0.000%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2" borderId="1" xfId="0" applyFont="1" applyFill="1" applyBorder="1"/>
    <xf numFmtId="0" fontId="3" fillId="3" borderId="2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165" fontId="0" fillId="0" borderId="0" xfId="2" applyNumberFormat="1" applyFont="1" applyAlignment="1">
      <alignment vertical="center"/>
    </xf>
    <xf numFmtId="0" fontId="8" fillId="0" borderId="0" xfId="0" applyFont="1" applyAlignment="1">
      <alignment vertical="center"/>
    </xf>
    <xf numFmtId="10" fontId="7" fillId="0" borderId="2" xfId="2" applyNumberFormat="1" applyFont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0" fontId="7" fillId="5" borderId="2" xfId="2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7" fontId="10" fillId="5" borderId="2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27</xdr:row>
      <xdr:rowOff>161925</xdr:rowOff>
    </xdr:from>
    <xdr:to>
      <xdr:col>7</xdr:col>
      <xdr:colOff>762000</xdr:colOff>
      <xdr:row>29</xdr:row>
      <xdr:rowOff>90488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D907555-A17B-456F-95B2-2376DDD6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6243638"/>
          <a:ext cx="5200650" cy="290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7</xdr:col>
      <xdr:colOff>1066800</xdr:colOff>
      <xdr:row>25</xdr:row>
      <xdr:rowOff>109538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6056584-EB1E-402E-9626-0B151E389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5538788"/>
          <a:ext cx="5543550" cy="290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2A91E-1A9A-492C-B155-6CFBC6F80CD4}">
  <dimension ref="A1:O15"/>
  <sheetViews>
    <sheetView topLeftCell="A4" workbookViewId="0">
      <selection activeCell="B12" sqref="B12:B15"/>
    </sheetView>
  </sheetViews>
  <sheetFormatPr defaultColWidth="9.1328125" defaultRowHeight="14.25" x14ac:dyDescent="0.45"/>
  <cols>
    <col min="1" max="1" width="39.33203125" style="1" customWidth="1"/>
    <col min="2" max="8" width="15.6640625" style="1" customWidth="1"/>
    <col min="9" max="16384" width="9.1328125" style="1"/>
  </cols>
  <sheetData>
    <row r="1" spans="1:15" ht="21.4" thickBot="1" x14ac:dyDescent="0.7">
      <c r="A1" s="4" t="s">
        <v>0</v>
      </c>
    </row>
    <row r="2" spans="1:15" ht="46.5" customHeight="1" thickBot="1" x14ac:dyDescent="0.5">
      <c r="A2" s="5" t="s">
        <v>1</v>
      </c>
      <c r="B2" s="14"/>
      <c r="C2" s="15"/>
      <c r="D2" s="15"/>
      <c r="E2" s="15"/>
      <c r="F2" s="16"/>
    </row>
    <row r="3" spans="1:15" ht="81.75" customHeight="1" thickBot="1" x14ac:dyDescent="0.5">
      <c r="A3" s="17" t="s">
        <v>14</v>
      </c>
      <c r="B3" s="18"/>
      <c r="C3" s="18"/>
      <c r="D3" s="18"/>
      <c r="E3" s="18"/>
      <c r="F3" s="19"/>
      <c r="I3" s="6"/>
      <c r="J3" s="6"/>
      <c r="K3" s="6"/>
      <c r="L3" s="6"/>
      <c r="M3" s="6"/>
      <c r="N3" s="6"/>
      <c r="O3" s="6"/>
    </row>
    <row r="5" spans="1:15" x14ac:dyDescent="0.45">
      <c r="A5" s="1" t="s">
        <v>6</v>
      </c>
      <c r="B5" s="8">
        <v>0.1</v>
      </c>
    </row>
    <row r="6" spans="1:15" x14ac:dyDescent="0.45">
      <c r="A6" s="1" t="s">
        <v>7</v>
      </c>
      <c r="B6" s="8">
        <v>0.12</v>
      </c>
      <c r="C6" s="2"/>
      <c r="D6" s="2"/>
      <c r="E6" s="2"/>
      <c r="F6" s="2"/>
    </row>
    <row r="7" spans="1:15" x14ac:dyDescent="0.45">
      <c r="A7" s="1" t="s">
        <v>4</v>
      </c>
      <c r="B7" s="9">
        <v>1.5</v>
      </c>
    </row>
    <row r="8" spans="1:15" x14ac:dyDescent="0.45">
      <c r="A8" s="1" t="s">
        <v>2</v>
      </c>
      <c r="B8" s="8">
        <v>8.5000000000000006E-2</v>
      </c>
    </row>
    <row r="9" spans="1:15" x14ac:dyDescent="0.45">
      <c r="A9" s="1" t="s">
        <v>3</v>
      </c>
      <c r="B9" s="8">
        <v>0.08</v>
      </c>
      <c r="C9" s="2"/>
      <c r="D9" s="2"/>
      <c r="E9" s="2"/>
      <c r="F9" s="2"/>
    </row>
    <row r="10" spans="1:15" ht="15.75" x14ac:dyDescent="0.45">
      <c r="A10" s="1" t="s">
        <v>5</v>
      </c>
      <c r="B10" s="8">
        <v>0.4</v>
      </c>
      <c r="E10" s="7"/>
      <c r="F10" s="3"/>
      <c r="G10" s="3"/>
    </row>
    <row r="11" spans="1:15" x14ac:dyDescent="0.45">
      <c r="A11" s="1" t="s">
        <v>10</v>
      </c>
    </row>
    <row r="12" spans="1:15" x14ac:dyDescent="0.45">
      <c r="A12" s="1" t="s">
        <v>8</v>
      </c>
      <c r="B12" s="2" t="s">
        <v>11</v>
      </c>
    </row>
    <row r="13" spans="1:15" x14ac:dyDescent="0.45">
      <c r="A13" s="1" t="s">
        <v>9</v>
      </c>
      <c r="B13" s="2" t="s">
        <v>12</v>
      </c>
    </row>
    <row r="14" spans="1:15" x14ac:dyDescent="0.45">
      <c r="A14" s="1" t="s">
        <v>13</v>
      </c>
      <c r="B14" s="2"/>
    </row>
    <row r="15" spans="1:15" x14ac:dyDescent="0.45">
      <c r="A15" s="1" t="s">
        <v>8</v>
      </c>
      <c r="B15" s="2" t="s">
        <v>11</v>
      </c>
    </row>
  </sheetData>
  <mergeCells count="2">
    <mergeCell ref="B2:F2"/>
    <mergeCell ref="A3:F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A8FDF-3804-4E88-B9CA-0E509DE3A968}">
  <dimension ref="A1:O49"/>
  <sheetViews>
    <sheetView tabSelected="1" topLeftCell="A33" workbookViewId="0">
      <selection activeCell="C45" sqref="C45"/>
    </sheetView>
  </sheetViews>
  <sheetFormatPr defaultColWidth="9.1328125" defaultRowHeight="14.25" x14ac:dyDescent="0.45"/>
  <cols>
    <col min="1" max="1" width="39.33203125" style="1" customWidth="1"/>
    <col min="2" max="8" width="15.6640625" style="1" customWidth="1"/>
    <col min="9" max="16384" width="9.1328125" style="1"/>
  </cols>
  <sheetData>
    <row r="1" spans="1:15" ht="21.4" thickBot="1" x14ac:dyDescent="0.7">
      <c r="A1" s="4" t="s">
        <v>0</v>
      </c>
    </row>
    <row r="2" spans="1:15" ht="46.5" customHeight="1" thickBot="1" x14ac:dyDescent="0.5">
      <c r="A2" s="5" t="s">
        <v>1</v>
      </c>
      <c r="B2" s="14"/>
      <c r="C2" s="15"/>
      <c r="D2" s="15"/>
      <c r="E2" s="15"/>
      <c r="F2" s="16"/>
    </row>
    <row r="3" spans="1:15" ht="81.75" customHeight="1" thickBot="1" x14ac:dyDescent="0.5">
      <c r="A3" s="17" t="s">
        <v>14</v>
      </c>
      <c r="B3" s="18"/>
      <c r="C3" s="18"/>
      <c r="D3" s="18"/>
      <c r="E3" s="18"/>
      <c r="F3" s="19"/>
      <c r="I3" s="6"/>
      <c r="J3" s="6"/>
      <c r="K3" s="6"/>
      <c r="L3" s="6"/>
      <c r="M3" s="6"/>
      <c r="N3" s="6"/>
      <c r="O3" s="6"/>
    </row>
    <row r="5" spans="1:15" x14ac:dyDescent="0.45">
      <c r="A5" s="1" t="s">
        <v>6</v>
      </c>
      <c r="B5" s="8">
        <v>0.1</v>
      </c>
    </row>
    <row r="6" spans="1:15" x14ac:dyDescent="0.45">
      <c r="A6" s="1" t="s">
        <v>7</v>
      </c>
      <c r="B6" s="8">
        <v>0.12</v>
      </c>
      <c r="C6" s="2"/>
      <c r="D6" s="2"/>
      <c r="E6" s="2"/>
      <c r="F6" s="2"/>
    </row>
    <row r="7" spans="1:15" x14ac:dyDescent="0.45">
      <c r="A7" s="1" t="s">
        <v>4</v>
      </c>
      <c r="B7" s="9">
        <v>1.5</v>
      </c>
    </row>
    <row r="8" spans="1:15" x14ac:dyDescent="0.45">
      <c r="A8" s="1" t="s">
        <v>2</v>
      </c>
      <c r="B8" s="8">
        <v>8.5000000000000006E-2</v>
      </c>
    </row>
    <row r="9" spans="1:15" x14ac:dyDescent="0.45">
      <c r="A9" s="1" t="s">
        <v>3</v>
      </c>
      <c r="B9" s="8">
        <v>0.08</v>
      </c>
      <c r="C9" s="2"/>
      <c r="D9" s="2"/>
      <c r="E9" s="2"/>
      <c r="F9" s="2"/>
    </row>
    <row r="10" spans="1:15" ht="15.75" x14ac:dyDescent="0.45">
      <c r="A10" s="1" t="s">
        <v>5</v>
      </c>
      <c r="B10" s="8">
        <v>0.4</v>
      </c>
      <c r="E10" s="7"/>
      <c r="F10" s="3"/>
      <c r="G10" s="3"/>
    </row>
    <row r="11" spans="1:15" x14ac:dyDescent="0.45">
      <c r="A11" s="1" t="s">
        <v>10</v>
      </c>
      <c r="C11" s="2" t="s">
        <v>43</v>
      </c>
      <c r="D11" s="2" t="s">
        <v>44</v>
      </c>
    </row>
    <row r="12" spans="1:15" x14ac:dyDescent="0.45">
      <c r="A12" s="1" t="s">
        <v>8</v>
      </c>
      <c r="B12" s="2" t="s">
        <v>11</v>
      </c>
      <c r="C12" s="10">
        <f>1/(1+3)</f>
        <v>0.25</v>
      </c>
      <c r="D12" s="8">
        <f>1-C12</f>
        <v>0.75</v>
      </c>
    </row>
    <row r="13" spans="1:15" x14ac:dyDescent="0.45">
      <c r="A13" s="1" t="s">
        <v>9</v>
      </c>
      <c r="B13" s="2" t="s">
        <v>12</v>
      </c>
      <c r="C13" s="10">
        <f>2/(2+3)</f>
        <v>0.4</v>
      </c>
      <c r="D13" s="8">
        <f t="shared" ref="D13:D15" si="0">1-C13</f>
        <v>0.6</v>
      </c>
    </row>
    <row r="14" spans="1:15" x14ac:dyDescent="0.45">
      <c r="A14" s="1" t="s">
        <v>13</v>
      </c>
      <c r="B14" s="2"/>
      <c r="D14" s="8"/>
    </row>
    <row r="15" spans="1:15" x14ac:dyDescent="0.45">
      <c r="A15" s="1" t="s">
        <v>8</v>
      </c>
      <c r="B15" s="2" t="s">
        <v>11</v>
      </c>
      <c r="C15" s="10">
        <f>1/(1+3)</f>
        <v>0.25</v>
      </c>
      <c r="D15" s="8">
        <f t="shared" si="0"/>
        <v>0.75</v>
      </c>
    </row>
    <row r="17" spans="1:4" x14ac:dyDescent="0.45">
      <c r="A17" s="11" t="s">
        <v>15</v>
      </c>
    </row>
    <row r="18" spans="1:4" ht="14.65" thickBot="1" x14ac:dyDescent="0.5">
      <c r="A18" s="11" t="s">
        <v>16</v>
      </c>
    </row>
    <row r="19" spans="1:4" ht="14.65" thickBot="1" x14ac:dyDescent="0.5">
      <c r="A19" s="1" t="s">
        <v>33</v>
      </c>
      <c r="B19" s="12">
        <f>B9+B7*B8</f>
        <v>0.20750000000000002</v>
      </c>
    </row>
    <row r="20" spans="1:4" x14ac:dyDescent="0.45">
      <c r="A20" s="21" t="s">
        <v>19</v>
      </c>
      <c r="B20" s="22"/>
      <c r="C20" s="22"/>
      <c r="D20" s="22"/>
    </row>
    <row r="21" spans="1:4" s="24" customFormat="1" x14ac:dyDescent="0.45">
      <c r="A21" s="23"/>
    </row>
    <row r="22" spans="1:4" x14ac:dyDescent="0.45">
      <c r="A22" s="11" t="s">
        <v>17</v>
      </c>
    </row>
    <row r="23" spans="1:4" x14ac:dyDescent="0.45">
      <c r="A23" s="11" t="s">
        <v>31</v>
      </c>
    </row>
    <row r="24" spans="1:4" ht="14.65" thickBot="1" x14ac:dyDescent="0.5">
      <c r="A24" s="13" t="s">
        <v>25</v>
      </c>
      <c r="D24"/>
    </row>
    <row r="25" spans="1:4" ht="14.65" thickBot="1" x14ac:dyDescent="0.5">
      <c r="A25" s="1" t="s">
        <v>18</v>
      </c>
      <c r="B25" s="12">
        <f>25.55%/1.4</f>
        <v>0.18250000000000002</v>
      </c>
      <c r="D25"/>
    </row>
    <row r="26" spans="1:4" x14ac:dyDescent="0.45">
      <c r="A26" s="1" t="s">
        <v>20</v>
      </c>
      <c r="D26"/>
    </row>
    <row r="27" spans="1:4" x14ac:dyDescent="0.45">
      <c r="A27" s="1" t="s">
        <v>21</v>
      </c>
    </row>
    <row r="28" spans="1:4" x14ac:dyDescent="0.45">
      <c r="A28" s="1" t="s">
        <v>22</v>
      </c>
    </row>
    <row r="29" spans="1:4" x14ac:dyDescent="0.45">
      <c r="A29" s="1" t="s">
        <v>23</v>
      </c>
    </row>
    <row r="30" spans="1:4" x14ac:dyDescent="0.45">
      <c r="A30" s="1" t="s">
        <v>24</v>
      </c>
    </row>
    <row r="31" spans="1:4" ht="14.65" thickBot="1" x14ac:dyDescent="0.5">
      <c r="A31" s="13" t="s">
        <v>26</v>
      </c>
    </row>
    <row r="32" spans="1:4" ht="14.65" thickBot="1" x14ac:dyDescent="0.5">
      <c r="A32" s="1" t="s">
        <v>18</v>
      </c>
      <c r="B32" s="12">
        <f>20.75%/1.4</f>
        <v>0.14821428571428572</v>
      </c>
    </row>
    <row r="33" spans="1:6" x14ac:dyDescent="0.45">
      <c r="A33" s="1" t="s">
        <v>27</v>
      </c>
    </row>
    <row r="34" spans="1:6" x14ac:dyDescent="0.45">
      <c r="A34" s="1" t="s">
        <v>28</v>
      </c>
    </row>
    <row r="35" spans="1:6" ht="14.65" thickBot="1" x14ac:dyDescent="0.5">
      <c r="A35" s="11" t="s">
        <v>29</v>
      </c>
    </row>
    <row r="36" spans="1:6" ht="14.65" thickBot="1" x14ac:dyDescent="0.5">
      <c r="A36" s="1" t="s">
        <v>18</v>
      </c>
      <c r="B36" s="20">
        <f>B25</f>
        <v>0.18250000000000002</v>
      </c>
    </row>
    <row r="37" spans="1:6" x14ac:dyDescent="0.45">
      <c r="A37" s="21" t="s">
        <v>32</v>
      </c>
      <c r="B37" s="22"/>
      <c r="C37" s="22"/>
      <c r="D37" s="22"/>
      <c r="E37" s="22"/>
      <c r="F37" s="22"/>
    </row>
    <row r="38" spans="1:6" s="24" customFormat="1" x14ac:dyDescent="0.45">
      <c r="A38" s="23"/>
    </row>
    <row r="39" spans="1:6" x14ac:dyDescent="0.45">
      <c r="A39" s="11" t="s">
        <v>30</v>
      </c>
    </row>
    <row r="40" spans="1:6" x14ac:dyDescent="0.45">
      <c r="A40" s="11" t="s">
        <v>34</v>
      </c>
    </row>
    <row r="41" spans="1:6" ht="14.65" thickBot="1" x14ac:dyDescent="0.5">
      <c r="A41" s="21" t="s">
        <v>35</v>
      </c>
      <c r="B41" s="22"/>
      <c r="C41" s="22"/>
      <c r="D41" s="22"/>
      <c r="E41" s="22"/>
      <c r="F41" s="22"/>
    </row>
    <row r="42" spans="1:6" ht="14.65" thickBot="1" x14ac:dyDescent="0.5">
      <c r="A42" s="1" t="s">
        <v>36</v>
      </c>
      <c r="B42" s="12">
        <f>B36+(B36-B5)*(1-B10)*(1/3)</f>
        <v>0.19900000000000001</v>
      </c>
    </row>
    <row r="43" spans="1:6" ht="15.75" x14ac:dyDescent="0.45">
      <c r="A43" s="1" t="s">
        <v>39</v>
      </c>
    </row>
    <row r="44" spans="1:6" ht="15.75" x14ac:dyDescent="0.45">
      <c r="A44" s="1" t="s">
        <v>40</v>
      </c>
    </row>
    <row r="46" spans="1:6" x14ac:dyDescent="0.45">
      <c r="A46" s="11" t="s">
        <v>37</v>
      </c>
    </row>
    <row r="47" spans="1:6" ht="14.65" thickBot="1" x14ac:dyDescent="0.5">
      <c r="A47" s="11" t="s">
        <v>38</v>
      </c>
    </row>
    <row r="48" spans="1:6" ht="18.399999999999999" thickBot="1" x14ac:dyDescent="0.5">
      <c r="A48" s="1" t="s">
        <v>41</v>
      </c>
      <c r="B48" s="25">
        <f>B42*D12+C12*B5*(1-B10)</f>
        <v>0.16425000000000001</v>
      </c>
    </row>
    <row r="49" spans="1:1" x14ac:dyDescent="0.45">
      <c r="A49" s="1" t="s">
        <v>42</v>
      </c>
    </row>
  </sheetData>
  <mergeCells count="2">
    <mergeCell ref="B2:F2"/>
    <mergeCell ref="A3:F3"/>
  </mergeCells>
  <phoneticPr fontId="9" type="noConversion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Условие</vt:lpstr>
      <vt:lpstr>Решение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User</cp:lastModifiedBy>
  <dcterms:created xsi:type="dcterms:W3CDTF">2016-01-15T11:16:56Z</dcterms:created>
  <dcterms:modified xsi:type="dcterms:W3CDTF">2020-05-18T13:41:15Z</dcterms:modified>
</cp:coreProperties>
</file>