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jy\Desktop\Investment Project Management\Cases\Web-site\"/>
    </mc:Choice>
  </mc:AlternateContent>
  <bookViews>
    <workbookView xWindow="0" yWindow="0" windowWidth="23040" windowHeight="9120"/>
  </bookViews>
  <sheets>
    <sheet name="Nickel ore" sheetId="1" r:id="rId1"/>
  </sheets>
  <definedNames>
    <definedName name="solver_adj" localSheetId="0" hidden="1">'Nickel ore'!#REF!</definedName>
    <definedName name="solver_cvg" localSheetId="0" hidden="1">0.0001</definedName>
    <definedName name="solver_drv" localSheetId="0" hidden="1">2</definedName>
    <definedName name="solver_eng" localSheetId="0" hidden="1">1</definedName>
    <definedName name="solver_est" localSheetId="0" hidden="1">1</definedName>
    <definedName name="solver_itr" localSheetId="0" hidden="1">2147483647</definedName>
    <definedName name="solver_lhs0" localSheetId="0" hidden="1">'Nickel ore'!#REF!</definedName>
    <definedName name="solver_lhs1" localSheetId="0" hidden="1">'Nickel ore'!$B$13</definedName>
    <definedName name="solver_lhs2" localSheetId="0" hidden="1">'Nickel ore'!#REF!</definedName>
    <definedName name="solver_lhs3" localSheetId="0" hidden="1">'Nickel ore'!#REF!</definedName>
    <definedName name="solver_lhs4" localSheetId="0" hidden="1">'Nickel ore'!#REF!</definedName>
    <definedName name="solver_lhs5" localSheetId="0" hidden="1">'Nickel ore'!#REF!</definedName>
    <definedName name="solver_lhs6" localSheetId="0" hidden="1">'Nickel ore'!#REF!</definedName>
    <definedName name="solver_lhs7" localSheetId="0" hidden="1">'Nickel ore'!#REF!</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6</definedName>
    <definedName name="solver_nwt" localSheetId="0" hidden="1">1</definedName>
    <definedName name="solver_opt" localSheetId="0" hidden="1">'Nickel ore'!$B$15</definedName>
    <definedName name="solver_pre" localSheetId="0" hidden="1">0.000001</definedName>
    <definedName name="solver_rbv" localSheetId="0" hidden="1">2</definedName>
    <definedName name="solver_rel0" localSheetId="0" hidden="1">1</definedName>
    <definedName name="solver_rel1" localSheetId="0" hidden="1">2</definedName>
    <definedName name="solver_rel2" localSheetId="0" hidden="1">2</definedName>
    <definedName name="solver_rel3" localSheetId="0" hidden="1">1</definedName>
    <definedName name="solver_rel4" localSheetId="0" hidden="1">1</definedName>
    <definedName name="solver_rel5" localSheetId="0" hidden="1">1</definedName>
    <definedName name="solver_rel6" localSheetId="0" hidden="1">1</definedName>
    <definedName name="solver_rel7" localSheetId="0" hidden="1">1</definedName>
    <definedName name="solver_rhs0" localSheetId="0" hidden="1">'Nickel ore'!#REF!</definedName>
    <definedName name="solver_rhs1" localSheetId="0" hidden="1">'Nickel ore'!$D$13</definedName>
    <definedName name="solver_rhs2" localSheetId="0" hidden="1">'Nickel ore'!#REF!</definedName>
    <definedName name="solver_rhs3" localSheetId="0" hidden="1">'Nickel ore'!#REF!</definedName>
    <definedName name="solver_rhs4" localSheetId="0" hidden="1">'Nickel ore'!#REF!</definedName>
    <definedName name="solver_rhs5" localSheetId="0" hidden="1">'Nickel ore'!#REF!</definedName>
    <definedName name="solver_rhs6" localSheetId="0" hidden="1">'Nickel ore'!#REF!</definedName>
    <definedName name="solver_rhs7" localSheetId="0" hidden="1">'Nickel ore'!#REF!</definedName>
    <definedName name="solver_rlx" localSheetId="0" hidden="1">2</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 l="1"/>
  <c r="F14" i="1"/>
  <c r="F25" i="1"/>
  <c r="E25" i="1"/>
  <c r="D25" i="1"/>
  <c r="C25" i="1"/>
  <c r="B25" i="1"/>
  <c r="E20" i="1"/>
  <c r="C20" i="1"/>
  <c r="B20" i="1"/>
  <c r="F19" i="1"/>
  <c r="D19" i="1"/>
  <c r="H13" i="1"/>
  <c r="F20" i="1" s="1"/>
  <c r="F13" i="1"/>
  <c r="F12" i="1"/>
  <c r="F8" i="1"/>
  <c r="D20" i="1" l="1"/>
  <c r="G27" i="1" l="1"/>
</calcChain>
</file>

<file path=xl/sharedStrings.xml><?xml version="1.0" encoding="utf-8"?>
<sst xmlns="http://schemas.openxmlformats.org/spreadsheetml/2006/main" count="68" uniqueCount="36">
  <si>
    <t>It's necessary to choose the better scheme of mining to be implemented.</t>
  </si>
  <si>
    <t>Mines</t>
  </si>
  <si>
    <t>A</t>
  </si>
  <si>
    <t>B</t>
  </si>
  <si>
    <t>C</t>
  </si>
  <si>
    <t>D</t>
  </si>
  <si>
    <t>Total</t>
  </si>
  <si>
    <r>
      <t>Useful component content (</t>
    </r>
    <r>
      <rPr>
        <b/>
        <i/>
        <sz val="11"/>
        <color theme="1"/>
        <rFont val="Calibri"/>
        <family val="2"/>
        <charset val="204"/>
        <scheme val="minor"/>
      </rPr>
      <t>UCC</t>
    </r>
    <r>
      <rPr>
        <sz val="11"/>
        <color theme="1"/>
        <rFont val="Calibri"/>
        <family val="2"/>
        <charset val="204"/>
        <scheme val="minor"/>
      </rPr>
      <t>) in the ore (% of total mined mass)</t>
    </r>
  </si>
  <si>
    <t>Cost of mining, USD/metric ton</t>
  </si>
  <si>
    <t>Total possible Max volume of mined ore per year, million mt/year</t>
  </si>
  <si>
    <t>SOLVER Set  - What if analysis</t>
  </si>
  <si>
    <t>Targets</t>
  </si>
  <si>
    <t>Y1</t>
  </si>
  <si>
    <t>Y2</t>
  </si>
  <si>
    <t>Y3</t>
  </si>
  <si>
    <t>Y4</t>
  </si>
  <si>
    <t>Y5</t>
  </si>
  <si>
    <t>Main function: Minimized costs</t>
  </si>
  <si>
    <t>The Mining Company shareholder obtains an offer to sell the company for the Price = Market price of total assets + USD 70 mios. Is it efficient for him to accept the offer taking into account 5years no tax DCF of the Mining Co. Discount rate = 10%.</t>
  </si>
  <si>
    <t>Mining Co. revenues, USD</t>
  </si>
  <si>
    <t>Mining Co. costs, USD</t>
  </si>
  <si>
    <t>Mining Co. cash flow, USD</t>
  </si>
  <si>
    <t>Number of period</t>
  </si>
  <si>
    <t>Discount factor</t>
  </si>
  <si>
    <t>Discount rate</t>
  </si>
  <si>
    <t>Mining Co. discounted cash flow, USD</t>
  </si>
  <si>
    <t>Offered amount, USD</t>
  </si>
  <si>
    <t>The Mining Company exploits 4 nickel mines (A, B, C, D) with different useful component content (UCC), productivity and cost of production. The mined materials are processed in the ball grinder all together and the Final Material contents the average concentration of useful component. After that the processed concentrate is delivered to the Metal Plant. The Metal Plant has the strategy to process the concentrate with decreasing content of useful component. Year of year plan is based on the increasing volume of processed concentrate and decreasing of useful substance content. Find the most efficient for the Mining Co. scheme of ore production in each mine for each year.</t>
  </si>
  <si>
    <t>?</t>
  </si>
  <si>
    <t>UCC rate in the Final concentrate, %</t>
  </si>
  <si>
    <t>Metal producing plant's price for 1 mt of the concentrate with estimated UCC, USD/mt</t>
  </si>
  <si>
    <t>Total volume of Final concentrate demanded, mt</t>
  </si>
  <si>
    <t>Total volume of concentrate with estimated UCC purchased by the Metal plant yearly, mt</t>
  </si>
  <si>
    <t>Advice: Please, try to solve the case with no special instruments. In 1 hour since the start of previous attempts try special Excel instruments.</t>
  </si>
  <si>
    <t>Credits 5</t>
  </si>
  <si>
    <t>NICKEL MINING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</si>
</sst>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i/>
      <sz val="11"/>
      <color theme="1"/>
      <name val="Calibri"/>
      <family val="2"/>
      <charset val="204"/>
      <scheme val="minor"/>
    </font>
    <font>
      <b/>
      <i/>
      <sz val="12"/>
      <color theme="1"/>
      <name val="Calibri"/>
      <family val="2"/>
      <charset val="204"/>
      <scheme val="minor"/>
    </font>
    <font>
      <b/>
      <sz val="12"/>
      <color theme="1"/>
      <name val="Calibri"/>
      <family val="2"/>
      <charset val="204"/>
      <scheme val="minor"/>
    </font>
    <font>
      <b/>
      <i/>
      <sz val="11"/>
      <color theme="1"/>
      <name val="Calibri"/>
      <family val="2"/>
      <charset val="204"/>
      <scheme val="minor"/>
    </font>
    <font>
      <b/>
      <sz val="14"/>
      <color theme="0"/>
      <name val="Calibri"/>
      <family val="2"/>
      <charset val="204"/>
      <scheme val="minor"/>
    </font>
    <font>
      <b/>
      <sz val="16"/>
      <color theme="1"/>
      <name val="Calibri"/>
      <family val="2"/>
      <charset val="204"/>
      <scheme val="minor"/>
    </font>
    <font>
      <b/>
      <sz val="22"/>
      <color theme="1"/>
      <name val="Calibri"/>
      <family val="2"/>
      <charset val="204"/>
      <scheme val="minor"/>
    </font>
  </fonts>
  <fills count="6">
    <fill>
      <patternFill patternType="none"/>
    </fill>
    <fill>
      <patternFill patternType="gray125"/>
    </fill>
    <fill>
      <patternFill patternType="solid">
        <fgColor rgb="FFFF0000"/>
        <bgColor indexed="64"/>
      </patternFill>
    </fill>
    <fill>
      <patternFill patternType="solid">
        <fgColor rgb="FF00B0F0"/>
        <bgColor indexed="64"/>
      </patternFill>
    </fill>
    <fill>
      <patternFill patternType="solid">
        <fgColor rgb="FFFF99FF"/>
        <bgColor indexed="64"/>
      </patternFill>
    </fill>
    <fill>
      <patternFill patternType="solid">
        <fgColor theme="5" tint="0.39997558519241921"/>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43">
    <xf numFmtId="0" fontId="0" fillId="0" borderId="0" xfId="0"/>
    <xf numFmtId="0" fontId="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center" vertical="center"/>
    </xf>
    <xf numFmtId="9" fontId="0" fillId="0" borderId="0" xfId="0" applyNumberFormat="1" applyAlignment="1">
      <alignment vertical="center"/>
    </xf>
    <xf numFmtId="10" fontId="6" fillId="0" borderId="0" xfId="1" applyNumberFormat="1" applyFont="1" applyAlignment="1">
      <alignment vertical="center"/>
    </xf>
    <xf numFmtId="2" fontId="0" fillId="0" borderId="0" xfId="0" applyNumberFormat="1" applyAlignment="1">
      <alignment vertical="center"/>
    </xf>
    <xf numFmtId="3" fontId="0" fillId="0" borderId="0" xfId="0" applyNumberFormat="1" applyAlignment="1">
      <alignment vertical="center"/>
    </xf>
    <xf numFmtId="3" fontId="6" fillId="0" borderId="0" xfId="0" applyNumberFormat="1" applyFont="1" applyAlignment="1">
      <alignment vertical="center"/>
    </xf>
    <xf numFmtId="4" fontId="0" fillId="0" borderId="0" xfId="0" applyNumberFormat="1" applyAlignment="1">
      <alignment vertical="center"/>
    </xf>
    <xf numFmtId="0" fontId="0" fillId="0" borderId="0" xfId="0" applyAlignment="1">
      <alignment vertical="center" wrapText="1"/>
    </xf>
    <xf numFmtId="0" fontId="3" fillId="2" borderId="0" xfId="0" applyFont="1" applyFill="1" applyAlignment="1">
      <alignment vertical="center"/>
    </xf>
    <xf numFmtId="0" fontId="2" fillId="0" borderId="0" xfId="0" applyFont="1" applyFill="1" applyAlignment="1">
      <alignment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0" xfId="0" applyFont="1" applyAlignment="1">
      <alignment vertical="center"/>
    </xf>
    <xf numFmtId="0" fontId="2" fillId="0" borderId="0" xfId="0" applyFont="1" applyAlignment="1">
      <alignment horizontal="center" vertical="center"/>
    </xf>
    <xf numFmtId="0" fontId="6" fillId="0" borderId="0" xfId="0" applyFont="1" applyAlignment="1">
      <alignment vertical="center"/>
    </xf>
    <xf numFmtId="3" fontId="8" fillId="3" borderId="4" xfId="0" applyNumberFormat="1" applyFont="1" applyFill="1" applyBorder="1" applyAlignment="1">
      <alignment vertical="center"/>
    </xf>
    <xf numFmtId="3" fontId="8" fillId="0" borderId="0" xfId="0" applyNumberFormat="1" applyFont="1" applyFill="1" applyBorder="1" applyAlignment="1">
      <alignment vertical="center"/>
    </xf>
    <xf numFmtId="3" fontId="3" fillId="0" borderId="0" xfId="0" applyNumberFormat="1" applyFont="1" applyBorder="1" applyAlignment="1">
      <alignment vertical="center"/>
    </xf>
    <xf numFmtId="164" fontId="6" fillId="0" borderId="0" xfId="0" applyNumberFormat="1" applyFont="1" applyAlignment="1">
      <alignment vertical="center"/>
    </xf>
    <xf numFmtId="3" fontId="0" fillId="0" borderId="0" xfId="0" applyNumberFormat="1" applyAlignment="1">
      <alignment horizontal="center" vertical="center"/>
    </xf>
    <xf numFmtId="165" fontId="0" fillId="0" borderId="0" xfId="0" applyNumberFormat="1" applyAlignment="1">
      <alignment vertical="center"/>
    </xf>
    <xf numFmtId="9" fontId="0" fillId="0" borderId="0" xfId="1" applyFont="1" applyAlignment="1">
      <alignment vertical="center"/>
    </xf>
    <xf numFmtId="0" fontId="6" fillId="0" borderId="0" xfId="0" applyFont="1" applyAlignment="1">
      <alignment vertical="center" wrapText="1"/>
    </xf>
    <xf numFmtId="0" fontId="3" fillId="0" borderId="0" xfId="0" applyFont="1" applyAlignment="1">
      <alignment vertical="center" wrapText="1"/>
    </xf>
    <xf numFmtId="3" fontId="3" fillId="4" borderId="4" xfId="0" applyNumberFormat="1" applyFont="1" applyFill="1" applyBorder="1" applyAlignment="1">
      <alignment vertical="center"/>
    </xf>
    <xf numFmtId="3" fontId="8" fillId="3" borderId="4" xfId="0" applyNumberFormat="1" applyFont="1" applyFill="1" applyBorder="1" applyAlignment="1">
      <alignment horizontal="center" vertical="center"/>
    </xf>
    <xf numFmtId="3" fontId="3" fillId="0" borderId="4" xfId="0" applyNumberFormat="1" applyFont="1" applyBorder="1" applyAlignment="1">
      <alignment horizontal="center" vertical="center"/>
    </xf>
    <xf numFmtId="3" fontId="0" fillId="0" borderId="0" xfId="0" applyNumberFormat="1" applyFont="1" applyAlignment="1">
      <alignment horizontal="center" vertical="center"/>
    </xf>
    <xf numFmtId="3" fontId="6" fillId="0" borderId="0" xfId="0" applyNumberFormat="1" applyFont="1" applyAlignment="1">
      <alignment horizontal="center" vertical="center"/>
    </xf>
    <xf numFmtId="0" fontId="4"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9" fillId="3" borderId="5" xfId="0" applyFont="1" applyFill="1" applyBorder="1"/>
    <xf numFmtId="0" fontId="10" fillId="5" borderId="4" xfId="0" applyFont="1" applyFill="1" applyBorder="1" applyAlignment="1">
      <alignment vertical="center"/>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workbookViewId="0">
      <selection sqref="A1:A2"/>
    </sheetView>
  </sheetViews>
  <sheetFormatPr defaultColWidth="8.85546875" defaultRowHeight="15" x14ac:dyDescent="0.25"/>
  <cols>
    <col min="1" max="1" width="61.7109375" style="2" customWidth="1"/>
    <col min="2" max="8" width="15.7109375" style="2" customWidth="1"/>
    <col min="9" max="14" width="4.7109375" style="2" customWidth="1"/>
    <col min="15" max="16384" width="8.85546875" style="2"/>
  </cols>
  <sheetData>
    <row r="1" spans="1:8" ht="21.75" thickBot="1" x14ac:dyDescent="0.4">
      <c r="A1" s="41" t="s">
        <v>34</v>
      </c>
    </row>
    <row r="2" spans="1:8" ht="29.25" thickBot="1" x14ac:dyDescent="0.3">
      <c r="A2" s="42" t="s">
        <v>35</v>
      </c>
    </row>
    <row r="3" spans="1:8" ht="19.5" thickBot="1" x14ac:dyDescent="0.3">
      <c r="A3" s="1" t="s">
        <v>0</v>
      </c>
    </row>
    <row r="4" spans="1:8" ht="84.6" customHeight="1" thickBot="1" x14ac:dyDescent="0.3">
      <c r="A4" s="38" t="s">
        <v>27</v>
      </c>
      <c r="B4" s="39"/>
      <c r="C4" s="39"/>
      <c r="D4" s="39"/>
      <c r="E4" s="39"/>
      <c r="F4" s="40"/>
    </row>
    <row r="5" spans="1:8" ht="15.75" x14ac:dyDescent="0.25">
      <c r="A5" s="3" t="s">
        <v>1</v>
      </c>
      <c r="B5" s="4" t="s">
        <v>2</v>
      </c>
      <c r="C5" s="4" t="s">
        <v>3</v>
      </c>
      <c r="D5" s="4" t="s">
        <v>4</v>
      </c>
      <c r="E5" s="4" t="s">
        <v>5</v>
      </c>
      <c r="F5" s="4" t="s">
        <v>6</v>
      </c>
      <c r="G5" s="4"/>
    </row>
    <row r="6" spans="1:8" ht="15.75" x14ac:dyDescent="0.25">
      <c r="A6" s="2" t="s">
        <v>7</v>
      </c>
      <c r="B6" s="5">
        <v>0.1</v>
      </c>
      <c r="C6" s="5">
        <v>7.0000000000000007E-2</v>
      </c>
      <c r="D6" s="5">
        <v>0.15</v>
      </c>
      <c r="E6" s="5">
        <v>0.05</v>
      </c>
      <c r="F6" s="6"/>
    </row>
    <row r="7" spans="1:8" x14ac:dyDescent="0.25">
      <c r="A7" s="2" t="s">
        <v>8</v>
      </c>
      <c r="B7" s="7">
        <v>6</v>
      </c>
      <c r="C7" s="7">
        <v>5.5</v>
      </c>
      <c r="D7" s="7">
        <v>7</v>
      </c>
      <c r="E7" s="7">
        <v>5</v>
      </c>
    </row>
    <row r="8" spans="1:8" ht="15.75" x14ac:dyDescent="0.25">
      <c r="A8" s="2" t="s">
        <v>9</v>
      </c>
      <c r="B8" s="8">
        <v>2000000</v>
      </c>
      <c r="C8" s="8">
        <v>2500000</v>
      </c>
      <c r="D8" s="8">
        <v>1300000</v>
      </c>
      <c r="E8" s="8">
        <v>3000000</v>
      </c>
      <c r="F8" s="9">
        <f>SUM(B8:E8)</f>
        <v>8800000</v>
      </c>
    </row>
    <row r="9" spans="1:8" x14ac:dyDescent="0.25">
      <c r="A9" s="11"/>
    </row>
    <row r="10" spans="1:8" ht="19.5" thickBot="1" x14ac:dyDescent="0.3">
      <c r="A10" s="12" t="s">
        <v>10</v>
      </c>
      <c r="B10" s="13"/>
    </row>
    <row r="11" spans="1:8" ht="16.5" thickBot="1" x14ac:dyDescent="0.3">
      <c r="A11" s="3" t="s">
        <v>11</v>
      </c>
      <c r="C11" s="14" t="s">
        <v>11</v>
      </c>
      <c r="D11" s="15" t="s">
        <v>12</v>
      </c>
      <c r="E11" s="16" t="s">
        <v>13</v>
      </c>
      <c r="F11" s="16" t="s">
        <v>14</v>
      </c>
      <c r="G11" s="16" t="s">
        <v>15</v>
      </c>
      <c r="H11" s="17" t="s">
        <v>16</v>
      </c>
    </row>
    <row r="12" spans="1:8" ht="15.75" x14ac:dyDescent="0.25">
      <c r="A12" s="18" t="s">
        <v>29</v>
      </c>
      <c r="D12" s="6">
        <v>0.09</v>
      </c>
      <c r="E12" s="6">
        <v>0.08</v>
      </c>
      <c r="F12" s="6">
        <f>E12</f>
        <v>0.08</v>
      </c>
      <c r="G12" s="6">
        <v>7.0000000000000007E-2</v>
      </c>
      <c r="H12" s="6">
        <v>7.0000000000000007E-2</v>
      </c>
    </row>
    <row r="13" spans="1:8" ht="15.75" x14ac:dyDescent="0.25">
      <c r="A13" s="2" t="s">
        <v>31</v>
      </c>
      <c r="B13" s="10"/>
      <c r="C13" s="19"/>
      <c r="D13" s="9">
        <v>5000000</v>
      </c>
      <c r="E13" s="9">
        <v>5630000</v>
      </c>
      <c r="F13" s="9">
        <f>E13</f>
        <v>5630000</v>
      </c>
      <c r="G13" s="9">
        <v>6430000</v>
      </c>
      <c r="H13" s="9">
        <f>G13</f>
        <v>6430000</v>
      </c>
    </row>
    <row r="14" spans="1:8" ht="30.75" thickBot="1" x14ac:dyDescent="0.3">
      <c r="A14" s="11" t="s">
        <v>30</v>
      </c>
      <c r="D14" s="24">
        <v>10</v>
      </c>
      <c r="E14" s="24">
        <v>8.9</v>
      </c>
      <c r="F14" s="24">
        <f>E14</f>
        <v>8.9</v>
      </c>
      <c r="G14" s="24">
        <v>7.8</v>
      </c>
      <c r="H14" s="24">
        <f>G14</f>
        <v>7.8</v>
      </c>
    </row>
    <row r="15" spans="1:8" ht="19.5" thickBot="1" x14ac:dyDescent="0.3">
      <c r="A15" s="20" t="s">
        <v>17</v>
      </c>
      <c r="B15" s="31" t="s">
        <v>28</v>
      </c>
      <c r="D15" s="32" t="s">
        <v>28</v>
      </c>
      <c r="E15" s="32" t="s">
        <v>28</v>
      </c>
      <c r="F15" s="32" t="s">
        <v>28</v>
      </c>
      <c r="G15" s="32" t="s">
        <v>28</v>
      </c>
      <c r="H15" s="32" t="s">
        <v>28</v>
      </c>
    </row>
    <row r="16" spans="1:8" ht="19.5" thickBot="1" x14ac:dyDescent="0.3">
      <c r="A16" s="20"/>
      <c r="B16" s="22"/>
      <c r="D16" s="23"/>
      <c r="E16" s="23"/>
      <c r="F16" s="23"/>
      <c r="G16" s="23"/>
      <c r="H16" s="23"/>
    </row>
    <row r="17" spans="1:7" ht="47.45" customHeight="1" thickBot="1" x14ac:dyDescent="0.3">
      <c r="A17" s="38" t="s">
        <v>18</v>
      </c>
      <c r="B17" s="39"/>
      <c r="C17" s="39"/>
      <c r="D17" s="39"/>
      <c r="E17" s="39"/>
      <c r="F17" s="40"/>
    </row>
    <row r="18" spans="1:7" ht="16.5" thickBot="1" x14ac:dyDescent="0.3">
      <c r="B18" s="15" t="s">
        <v>12</v>
      </c>
      <c r="C18" s="16" t="s">
        <v>13</v>
      </c>
      <c r="D18" s="16" t="s">
        <v>14</v>
      </c>
      <c r="E18" s="16" t="s">
        <v>15</v>
      </c>
      <c r="F18" s="17" t="s">
        <v>16</v>
      </c>
    </row>
    <row r="19" spans="1:7" ht="30" x14ac:dyDescent="0.25">
      <c r="A19" s="11" t="s">
        <v>30</v>
      </c>
      <c r="B19" s="24">
        <v>10</v>
      </c>
      <c r="C19" s="24">
        <v>8.9</v>
      </c>
      <c r="D19" s="24">
        <f>C19</f>
        <v>8.9</v>
      </c>
      <c r="E19" s="24">
        <v>7.8</v>
      </c>
      <c r="F19" s="24">
        <f>E19</f>
        <v>7.8</v>
      </c>
    </row>
    <row r="20" spans="1:7" ht="30" x14ac:dyDescent="0.25">
      <c r="A20" s="11" t="s">
        <v>32</v>
      </c>
      <c r="B20" s="9">
        <f>D13</f>
        <v>5000000</v>
      </c>
      <c r="C20" s="9">
        <f>E13</f>
        <v>5630000</v>
      </c>
      <c r="D20" s="9">
        <f>F13</f>
        <v>5630000</v>
      </c>
      <c r="E20" s="9">
        <f>G13</f>
        <v>6430000</v>
      </c>
      <c r="F20" s="9">
        <f>H13</f>
        <v>6430000</v>
      </c>
    </row>
    <row r="21" spans="1:7" x14ac:dyDescent="0.25">
      <c r="A21" s="11" t="s">
        <v>19</v>
      </c>
      <c r="B21" s="33" t="s">
        <v>28</v>
      </c>
      <c r="C21" s="33" t="s">
        <v>28</v>
      </c>
      <c r="D21" s="33" t="s">
        <v>28</v>
      </c>
      <c r="E21" s="33" t="s">
        <v>28</v>
      </c>
      <c r="F21" s="33" t="s">
        <v>28</v>
      </c>
    </row>
    <row r="22" spans="1:7" x14ac:dyDescent="0.25">
      <c r="A22" s="11" t="s">
        <v>20</v>
      </c>
      <c r="B22" s="33" t="s">
        <v>28</v>
      </c>
      <c r="C22" s="33" t="s">
        <v>28</v>
      </c>
      <c r="D22" s="33" t="s">
        <v>28</v>
      </c>
      <c r="E22" s="33" t="s">
        <v>28</v>
      </c>
      <c r="F22" s="33" t="s">
        <v>28</v>
      </c>
    </row>
    <row r="23" spans="1:7" x14ac:dyDescent="0.25">
      <c r="A23" s="11" t="s">
        <v>21</v>
      </c>
      <c r="B23" s="33" t="s">
        <v>28</v>
      </c>
      <c r="C23" s="33" t="s">
        <v>28</v>
      </c>
      <c r="D23" s="33" t="s">
        <v>28</v>
      </c>
      <c r="E23" s="33" t="s">
        <v>28</v>
      </c>
      <c r="F23" s="33" t="s">
        <v>28</v>
      </c>
    </row>
    <row r="24" spans="1:7" x14ac:dyDescent="0.25">
      <c r="A24" s="11" t="s">
        <v>22</v>
      </c>
      <c r="B24" s="25">
        <v>1</v>
      </c>
      <c r="C24" s="25">
        <v>2</v>
      </c>
      <c r="D24" s="25">
        <v>3</v>
      </c>
      <c r="E24" s="25">
        <v>4</v>
      </c>
      <c r="F24" s="25">
        <v>5</v>
      </c>
    </row>
    <row r="25" spans="1:7" x14ac:dyDescent="0.25">
      <c r="A25" s="11" t="s">
        <v>23</v>
      </c>
      <c r="B25" s="26">
        <f>1/(1+$B$26)^(B24-1)</f>
        <v>1</v>
      </c>
      <c r="C25" s="26">
        <f t="shared" ref="C25:F25" si="0">1/(1+$B$26)^(C24-1)</f>
        <v>0.90909090909090906</v>
      </c>
      <c r="D25" s="26">
        <f t="shared" si="0"/>
        <v>0.82644628099173545</v>
      </c>
      <c r="E25" s="26">
        <f t="shared" si="0"/>
        <v>0.75131480090157754</v>
      </c>
      <c r="F25" s="26">
        <f t="shared" si="0"/>
        <v>0.68301345536507052</v>
      </c>
    </row>
    <row r="26" spans="1:7" ht="15.75" thickBot="1" x14ac:dyDescent="0.3">
      <c r="A26" s="2" t="s">
        <v>24</v>
      </c>
      <c r="B26" s="27">
        <v>0.1</v>
      </c>
      <c r="C26" s="8"/>
      <c r="D26" s="8"/>
      <c r="E26" s="8"/>
      <c r="F26" s="8"/>
    </row>
    <row r="27" spans="1:7" ht="19.5" thickBot="1" x14ac:dyDescent="0.3">
      <c r="A27" s="28" t="s">
        <v>25</v>
      </c>
      <c r="B27" s="34" t="s">
        <v>28</v>
      </c>
      <c r="C27" s="34" t="s">
        <v>28</v>
      </c>
      <c r="D27" s="34" t="s">
        <v>28</v>
      </c>
      <c r="E27" s="34" t="s">
        <v>28</v>
      </c>
      <c r="F27" s="34" t="s">
        <v>28</v>
      </c>
      <c r="G27" s="21">
        <f>SUM(B27:F27)</f>
        <v>0</v>
      </c>
    </row>
    <row r="28" spans="1:7" ht="19.5" thickBot="1" x14ac:dyDescent="0.3">
      <c r="A28" s="29" t="s">
        <v>26</v>
      </c>
      <c r="B28" s="8"/>
      <c r="C28" s="8"/>
      <c r="D28" s="8"/>
      <c r="E28" s="8"/>
      <c r="F28" s="8"/>
      <c r="G28" s="30">
        <v>70000000</v>
      </c>
    </row>
    <row r="29" spans="1:7" ht="15.75" thickBot="1" x14ac:dyDescent="0.3"/>
    <row r="30" spans="1:7" ht="15.75" thickBot="1" x14ac:dyDescent="0.3">
      <c r="A30" s="35" t="s">
        <v>33</v>
      </c>
      <c r="B30" s="36"/>
      <c r="C30" s="36"/>
      <c r="D30" s="36"/>
      <c r="E30" s="37"/>
    </row>
  </sheetData>
  <mergeCells count="2">
    <mergeCell ref="A4:F4"/>
    <mergeCell ref="A17:F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Nickel ore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Mikhail Cherkasov</dc:creator>
  <cp:lastModifiedBy>Mikhail Cherkasov</cp:lastModifiedBy>
  <dcterms:created xsi:type="dcterms:W3CDTF">2014-11-19T17:39:13Z</dcterms:created>
  <dcterms:modified xsi:type="dcterms:W3CDTF">2015-11-25T07:03:12Z</dcterms:modified>
</cp:coreProperties>
</file>